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131\"/>
    </mc:Choice>
  </mc:AlternateContent>
  <xr:revisionPtr revIDLastSave="0" documentId="13_ncr:1_{5D1F9CF7-4A8C-4109-90BC-1D3E254CA12D}" xr6:coauthVersionLast="45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28" i="2" l="1"/>
  <c r="C30" i="2"/>
  <c r="C26" i="2"/>
  <c r="C27" i="2"/>
  <c r="C29" i="2" l="1"/>
  <c r="C31" i="2" s="1"/>
  <c r="F34" i="1"/>
  <c r="G34" i="1"/>
  <c r="E34" i="1"/>
  <c r="F32" i="1"/>
  <c r="F35" i="1" s="1"/>
  <c r="G32" i="1"/>
  <c r="E32" i="1"/>
  <c r="F27" i="1"/>
  <c r="G27" i="1"/>
  <c r="H27" i="1"/>
  <c r="E27" i="1"/>
  <c r="E35" i="1" l="1"/>
  <c r="G35" i="1"/>
  <c r="G37" i="1"/>
  <c r="G38" i="1" s="1"/>
  <c r="G39" i="1" s="1"/>
  <c r="F37" i="1"/>
  <c r="F38" i="1" s="1"/>
  <c r="F39" i="1" s="1"/>
  <c r="E37" i="1"/>
  <c r="E38" i="1" s="1"/>
  <c r="E39" i="1" s="1"/>
  <c r="H28" i="1"/>
  <c r="H34" i="1" l="1"/>
  <c r="H32" i="1"/>
  <c r="H35" i="1" s="1"/>
  <c r="H37" i="1" s="1"/>
  <c r="H38" i="1" s="1"/>
  <c r="H39" i="1" s="1"/>
</calcChain>
</file>

<file path=xl/sharedStrings.xml><?xml version="1.0" encoding="utf-8"?>
<sst xmlns="http://schemas.openxmlformats.org/spreadsheetml/2006/main" count="85" uniqueCount="80">
  <si>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</si>
  <si>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</si>
  <si>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</si>
  <si>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</si>
  <si>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</si>
  <si>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</si>
  <si>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</si>
  <si>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</si>
  <si>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</si>
  <si>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</si>
  <si>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</si>
  <si>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</si>
  <si>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</si>
  <si>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</si>
  <si>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</si>
  <si>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</si>
  <si>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</si>
  <si>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</si>
  <si>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</si>
  <si>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ССР-27</t>
  </si>
  <si>
    <t xml:space="preserve"> "Техперевооружение каналов связи для обмена технологической информацией между ЦДС АО «ССК» и Филиалом АО «СО ЕЭС» Самарское РДУ""</t>
  </si>
  <si>
    <t>3 квартал 2024 г.</t>
  </si>
  <si>
    <t>Глава 2. Основные объекты строительства</t>
  </si>
  <si>
    <t>1</t>
  </si>
  <si>
    <t>ЛС-27-01</t>
  </si>
  <si>
    <t>Система сбора и передачи информации ССПИ</t>
  </si>
  <si>
    <t>2</t>
  </si>
  <si>
    <t>ЛС-27-02</t>
  </si>
  <si>
    <t>Сети связи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</si>
  <si>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</si>
  <si>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</si>
  <si>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</si>
  <si>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</si>
  <si>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4</t>
  </si>
  <si>
    <t>ЛС-09-01-01</t>
  </si>
  <si>
    <t xml:space="preserve">ПНР ВУ 3-х подстанций 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</si>
  <si>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</si>
  <si>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</si>
  <si>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</si>
  <si>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</si>
  <si>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</si>
  <si>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Смета №1,2</t>
  </si>
  <si>
    <t>Проектные работы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</si>
  <si>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</si>
  <si>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</si>
  <si>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</si>
  <si>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8</t>
  </si>
  <si>
    <t>Итого:</t>
  </si>
  <si>
    <t>Налоги</t>
  </si>
  <si>
    <t>9</t>
  </si>
  <si>
    <t>НДС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</si>
  <si>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</si>
  <si>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</si>
  <si>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</si>
  <si>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</si>
  <si>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</si>
  <si>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</si>
  <si>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</si>
  <si>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</si>
  <si>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</si>
  <si>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1,5%</t>
  </si>
  <si>
    <t>81303,58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</si>
  <si>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</si>
  <si>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</si>
  <si>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</si>
  <si>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</si>
  <si>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</si>
  <si>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</si>
  <si>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</si>
  <si>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</si>
  <si>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</si>
  <si>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</si>
  <si>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</si>
  <si>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</si>
  <si>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</si>
  <si>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</si>
  <si>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</si>
  <si>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</si>
  <si>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P_0131</t>
  </si>
  <si>
    <t>Техперевооружение  каналов связи для обмена технологической информацией между ЦДС АО "ССК" и Филиалом АО "СО ЕЭС" Самарское РДУ (Шкаф ШСО ССПИ №1 - 1 шт; Шкаф ШСО ССПИ №2 - 1 шт; Создание цифровых каналов связи - 2 шт.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</si>
</sst>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/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5365D6E8-C41D-4832-86EA-99664B5216E9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29A4F-20F4-424F-A84E-2E71F374260A}">
  <dimension ref="A1:E35"/>
  <sheetViews>
    <sheetView tabSelected="1" topLeftCell="A10" zoomScale="90" zoomScaleNormal="90" workbookViewId="0">
      <selection activeCell="C29" sqref="C29"/>
    </sheetView>
  </sheetViews>
  <sheetFormatPr defaultColWidth="9" defaultRowHeight="14.4" x14ac:dyDescent="0.3"/>
  <cols>
    <col min="1" max="1" width="12.25" style="78" customWidth="1"/>
    <col min="2" max="2" width="114.125" style="78" customWidth="1"/>
    <col min="3" max="3" width="39.375" style="78" customWidth="1"/>
    <col min="4" max="4" width="23.125" style="78" customWidth="1"/>
    <col min="5" max="16384" width="9" style="78"/>
  </cols>
  <sheetData>
    <row r="1" spans="1:3" ht="15.75" customHeight="1" x14ac:dyDescent="0.3">
      <c r="A1" s="77"/>
      <c r="B1" s="77"/>
      <c r="C1" s="77"/>
    </row>
    <row r="2" spans="1:3" ht="15.75" customHeight="1" x14ac:dyDescent="0.3">
      <c r="A2" s="79"/>
      <c r="B2" s="79"/>
      <c r="C2" s="79"/>
    </row>
    <row r="3" spans="1:3" ht="15.75" customHeight="1" x14ac:dyDescent="0.3">
      <c r="A3" s="80"/>
      <c r="B3" s="80"/>
      <c r="C3" s="80"/>
    </row>
    <row r="4" spans="1:3" ht="15.75" customHeight="1" x14ac:dyDescent="0.3">
      <c r="A4" s="79"/>
      <c r="B4" s="79"/>
      <c r="C4" s="79"/>
    </row>
    <row r="5" spans="1:3" ht="15.75" customHeight="1" x14ac:dyDescent="0.3">
      <c r="A5" s="79"/>
      <c r="B5" s="79"/>
      <c r="C5" s="79"/>
    </row>
    <row r="6" spans="1:3" ht="15.75" customHeight="1" x14ac:dyDescent="0.3">
      <c r="A6" s="79"/>
      <c r="B6" s="79"/>
      <c r="C6" s="81"/>
    </row>
    <row r="7" spans="1:3" ht="15.75" customHeight="1" x14ac:dyDescent="0.3">
      <c r="A7" s="79"/>
      <c r="B7" s="79"/>
      <c r="C7" s="79"/>
    </row>
    <row r="8" spans="1:3" ht="15.75" customHeight="1" x14ac:dyDescent="0.3">
      <c r="A8" s="80"/>
      <c r="B8" s="80"/>
      <c r="C8" s="80"/>
    </row>
    <row r="9" spans="1:3" ht="15.75" customHeight="1" x14ac:dyDescent="0.3">
      <c r="A9" s="79"/>
      <c r="B9" s="79"/>
      <c r="C9" s="79"/>
    </row>
    <row r="10" spans="1:3" ht="15.75" customHeight="1" x14ac:dyDescent="0.3">
      <c r="A10" s="79"/>
      <c r="B10" s="79"/>
      <c r="C10" s="79"/>
    </row>
    <row r="11" spans="1:3" ht="15.75" customHeight="1" x14ac:dyDescent="0.3">
      <c r="A11" s="79"/>
      <c r="B11" s="79"/>
      <c r="C11" s="79"/>
    </row>
    <row r="12" spans="1:3" ht="15.75" customHeight="1" x14ac:dyDescent="0.3">
      <c r="A12" s="82" t="s">
        <v>62</v>
      </c>
      <c r="B12" s="82"/>
      <c r="C12" s="82"/>
    </row>
    <row r="13" spans="1:3" ht="15.75" customHeight="1" x14ac:dyDescent="0.3">
      <c r="A13" s="79"/>
      <c r="B13" s="79"/>
      <c r="C13" s="79"/>
    </row>
    <row r="14" spans="1:3" ht="15.75" customHeight="1" x14ac:dyDescent="0.3">
      <c r="A14" s="79"/>
      <c r="B14" s="79"/>
      <c r="C14" s="79"/>
    </row>
    <row r="15" spans="1:3" ht="15.75" customHeight="1" x14ac:dyDescent="0.3">
      <c r="A15" s="79"/>
      <c r="B15" s="79"/>
      <c r="C15" s="79"/>
    </row>
    <row r="16" spans="1:3" ht="20.25" customHeight="1" x14ac:dyDescent="0.3">
      <c r="A16" s="83" t="s">
        <v>78</v>
      </c>
      <c r="B16" s="83"/>
      <c r="C16" s="83"/>
    </row>
    <row r="17" spans="1:5" ht="15.75" customHeight="1" x14ac:dyDescent="0.3">
      <c r="A17" s="84" t="s">
        <v>63</v>
      </c>
      <c r="B17" s="84"/>
      <c r="C17" s="84"/>
    </row>
    <row r="18" spans="1:5" ht="15.75" customHeight="1" x14ac:dyDescent="0.3">
      <c r="A18" s="79"/>
      <c r="B18" s="79"/>
      <c r="C18" s="79"/>
    </row>
    <row r="19" spans="1:5" ht="72" customHeight="1" x14ac:dyDescent="0.3">
      <c r="A19" s="85" t="s">
        <v>79</v>
      </c>
      <c r="B19" s="85"/>
      <c r="C19" s="85"/>
    </row>
    <row r="20" spans="1:5" ht="15.75" customHeight="1" x14ac:dyDescent="0.3">
      <c r="A20" s="84" t="s">
        <v>4</v>
      </c>
      <c r="B20" s="84"/>
      <c r="C20" s="84"/>
    </row>
    <row r="21" spans="1:5" ht="15.75" customHeight="1" x14ac:dyDescent="0.3">
      <c r="A21" s="79"/>
      <c r="B21" s="79"/>
      <c r="C21" s="79"/>
    </row>
    <row r="22" spans="1:5" ht="15.75" customHeight="1" x14ac:dyDescent="0.3">
      <c r="A22" s="79"/>
      <c r="B22" s="79"/>
      <c r="C22" s="79"/>
    </row>
    <row r="23" spans="1:5" ht="47.25" customHeight="1" x14ac:dyDescent="0.3">
      <c r="A23" s="86" t="s">
        <v>64</v>
      </c>
      <c r="B23" s="86" t="s">
        <v>65</v>
      </c>
      <c r="C23" s="87" t="s">
        <v>66</v>
      </c>
      <c r="D23"/>
      <c r="E23"/>
    </row>
    <row r="24" spans="1:5" ht="15.75" customHeight="1" x14ac:dyDescent="0.3">
      <c r="A24" s="86">
        <v>1</v>
      </c>
      <c r="B24" s="86">
        <v>2</v>
      </c>
      <c r="C24" s="87">
        <v>3</v>
      </c>
      <c r="D24"/>
      <c r="E24"/>
    </row>
    <row r="25" spans="1:5" ht="15.75" customHeight="1" x14ac:dyDescent="0.3">
      <c r="A25" s="86">
        <v>1</v>
      </c>
      <c r="B25" s="88" t="s">
        <v>67</v>
      </c>
      <c r="C25" s="89"/>
      <c r="D25" s="90"/>
      <c r="E25" s="91"/>
    </row>
    <row r="26" spans="1:5" ht="15.75" customHeight="1" x14ac:dyDescent="0.3">
      <c r="A26" s="92" t="s">
        <v>68</v>
      </c>
      <c r="B26" s="88" t="s">
        <v>69</v>
      </c>
      <c r="C26" s="93">
        <f>Смета!D39+Смета!E39</f>
        <v>814.12</v>
      </c>
      <c r="D26" s="90"/>
      <c r="E26" s="91"/>
    </row>
    <row r="27" spans="1:5" ht="15.75" customHeight="1" x14ac:dyDescent="0.3">
      <c r="A27" s="92" t="s">
        <v>70</v>
      </c>
      <c r="B27" s="88" t="s">
        <v>71</v>
      </c>
      <c r="C27" s="93">
        <f>Смета!F39</f>
        <v>59652.92</v>
      </c>
      <c r="D27" s="90"/>
      <c r="E27" s="91"/>
    </row>
    <row r="28" spans="1:5" ht="15.75" customHeight="1" x14ac:dyDescent="0.3">
      <c r="A28" s="92" t="s">
        <v>72</v>
      </c>
      <c r="B28" s="88" t="s">
        <v>73</v>
      </c>
      <c r="C28" s="93">
        <f>Смета!G39</f>
        <v>20836.54</v>
      </c>
      <c r="D28" s="90"/>
      <c r="E28" s="91"/>
    </row>
    <row r="29" spans="1:5" ht="15.75" customHeight="1" x14ac:dyDescent="0.3">
      <c r="A29" s="86">
        <v>2</v>
      </c>
      <c r="B29" s="88" t="s">
        <v>74</v>
      </c>
      <c r="C29" s="93">
        <f>C26+C27+C28</f>
        <v>81303.58</v>
      </c>
      <c r="D29"/>
      <c r="E29"/>
    </row>
    <row r="30" spans="1:5" ht="15.75" customHeight="1" x14ac:dyDescent="0.3">
      <c r="A30" s="92" t="s">
        <v>75</v>
      </c>
      <c r="B30" s="88" t="s">
        <v>76</v>
      </c>
      <c r="C30" s="94">
        <f>Смета!H37</f>
        <v>13550.6</v>
      </c>
      <c r="D30"/>
      <c r="E30"/>
    </row>
    <row r="31" spans="1:5" ht="15.75" customHeight="1" x14ac:dyDescent="0.3">
      <c r="A31" s="86">
        <v>3</v>
      </c>
      <c r="B31" s="88" t="s">
        <v>77</v>
      </c>
      <c r="C31" s="93">
        <f>C29</f>
        <v>81303.58</v>
      </c>
      <c r="D31" s="90"/>
      <c r="E31" s="91"/>
    </row>
    <row r="32" spans="1:5" x14ac:dyDescent="0.3">
      <c r="C32"/>
      <c r="D32" s="95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3"/>
  <sheetViews>
    <sheetView showGridLines="0" showZeros="0" topLeftCell="A19" zoomScale="92" zoomScaleNormal="92" workbookViewId="0">
      <selection activeCell="E39" sqref="E39:G39"/>
    </sheetView>
  </sheetViews>
  <sheetFormatPr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67" t="s">
        <v>17</v>
      </c>
      <c r="C1" s="68"/>
      <c r="D1" s="68"/>
      <c r="E1" s="68"/>
      <c r="F1" s="68"/>
      <c r="G1" s="68"/>
      <c r="H1" s="68"/>
      <c r="I1" s="8"/>
    </row>
    <row r="2" spans="1:12" x14ac:dyDescent="0.2">
      <c r="A2" s="62" t="s">
        <v>1</v>
      </c>
      <c r="B2" s="62"/>
      <c r="C2" s="62"/>
      <c r="D2" s="62"/>
      <c r="E2" s="62"/>
      <c r="F2" s="62"/>
      <c r="G2" s="62"/>
      <c r="H2" s="62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61</v>
      </c>
      <c r="D4" s="37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66" t="s">
        <v>2</v>
      </c>
      <c r="B6" s="66"/>
      <c r="C6" s="66"/>
      <c r="D6" s="66"/>
      <c r="E6" s="66"/>
      <c r="F6" s="66"/>
      <c r="G6" s="66"/>
      <c r="H6" s="66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71" t="s">
        <v>19</v>
      </c>
      <c r="B9" s="72"/>
      <c r="C9" s="72"/>
      <c r="D9" s="72"/>
      <c r="E9" s="72"/>
      <c r="F9" s="72"/>
      <c r="G9" s="72"/>
      <c r="H9" s="72"/>
      <c r="I9" s="13"/>
      <c r="J9" s="13"/>
    </row>
    <row r="10" spans="1:12" ht="24.9" customHeight="1" x14ac:dyDescent="0.2">
      <c r="A10" s="69" t="s">
        <v>20</v>
      </c>
      <c r="B10" s="70"/>
      <c r="C10" s="70"/>
      <c r="D10" s="70"/>
      <c r="E10" s="70"/>
      <c r="F10" s="70"/>
      <c r="G10" s="70"/>
      <c r="H10" s="70"/>
      <c r="I10" s="9"/>
      <c r="J10" s="9"/>
    </row>
    <row r="11" spans="1:12" x14ac:dyDescent="0.2">
      <c r="A11" s="66" t="s">
        <v>4</v>
      </c>
      <c r="B11" s="66"/>
      <c r="C11" s="66"/>
      <c r="D11" s="66"/>
      <c r="E11" s="66"/>
      <c r="F11" s="66"/>
      <c r="G11" s="66"/>
      <c r="H11" s="66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40" t="s">
        <v>21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75" t="s">
        <v>6</v>
      </c>
      <c r="B15" s="73" t="s">
        <v>7</v>
      </c>
      <c r="C15" s="73" t="s">
        <v>13</v>
      </c>
      <c r="D15" s="63" t="s">
        <v>5</v>
      </c>
      <c r="E15" s="64"/>
      <c r="F15" s="64"/>
      <c r="G15" s="64"/>
      <c r="H15" s="65"/>
    </row>
    <row r="16" spans="1:12" s="18" customFormat="1" ht="69.599999999999994" thickTop="1" thickBot="1" x14ac:dyDescent="0.25">
      <c r="A16" s="76"/>
      <c r="B16" s="74"/>
      <c r="C16" s="74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10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10" ht="24.6" thickTop="1" x14ac:dyDescent="0.2">
      <c r="A18" s="41"/>
      <c r="B18" s="41"/>
      <c r="C18" s="45" t="s">
        <v>22</v>
      </c>
      <c r="D18" s="43"/>
      <c r="E18" s="43"/>
      <c r="F18" s="44"/>
      <c r="G18" s="43"/>
      <c r="H18" s="43"/>
    </row>
    <row r="19" spans="1:10" ht="22.8" x14ac:dyDescent="0.2">
      <c r="A19" s="46" t="s">
        <v>23</v>
      </c>
      <c r="B19" s="46" t="s">
        <v>24</v>
      </c>
      <c r="C19" s="47" t="s">
        <v>25</v>
      </c>
      <c r="D19" s="24"/>
      <c r="E19" s="24">
        <v>128.68</v>
      </c>
      <c r="F19" s="30">
        <v>48976.13</v>
      </c>
      <c r="G19" s="24">
        <v>306.51</v>
      </c>
      <c r="H19" s="24">
        <v>49411.32</v>
      </c>
    </row>
    <row r="20" spans="1:10" x14ac:dyDescent="0.2">
      <c r="A20" s="46" t="s">
        <v>26</v>
      </c>
      <c r="B20" s="46" t="s">
        <v>27</v>
      </c>
      <c r="C20" s="47" t="s">
        <v>28</v>
      </c>
      <c r="D20" s="24"/>
      <c r="E20" s="24">
        <v>539.72</v>
      </c>
      <c r="F20" s="30"/>
      <c r="G20" s="24">
        <v>5.51</v>
      </c>
      <c r="H20" s="24">
        <v>545.23</v>
      </c>
    </row>
    <row r="21" spans="1:10" x14ac:dyDescent="0.2">
      <c r="A21" s="14"/>
      <c r="B21" s="14"/>
      <c r="C21" s="47" t="s">
        <v>29</v>
      </c>
      <c r="D21" s="24"/>
      <c r="E21" s="24">
        <v>668.4</v>
      </c>
      <c r="F21" s="30">
        <v>48976.13</v>
      </c>
      <c r="G21" s="24">
        <v>312.02</v>
      </c>
      <c r="H21" s="24">
        <v>49956.55</v>
      </c>
    </row>
    <row r="22" spans="1:10" x14ac:dyDescent="0.2">
      <c r="A22" s="14"/>
      <c r="B22" s="14"/>
      <c r="C22" s="47" t="s">
        <v>30</v>
      </c>
      <c r="D22" s="24"/>
      <c r="E22" s="24">
        <v>668.4</v>
      </c>
      <c r="F22" s="30">
        <v>48976.13</v>
      </c>
      <c r="G22" s="24">
        <v>312.02</v>
      </c>
      <c r="H22" s="24">
        <v>49956.55</v>
      </c>
    </row>
    <row r="23" spans="1:10" x14ac:dyDescent="0.2">
      <c r="A23" s="14"/>
      <c r="B23" s="14"/>
      <c r="C23" s="47" t="s">
        <v>31</v>
      </c>
      <c r="D23" s="24"/>
      <c r="E23" s="24">
        <v>668.4</v>
      </c>
      <c r="F23" s="30">
        <v>48976.13</v>
      </c>
      <c r="G23" s="24">
        <v>312.02</v>
      </c>
      <c r="H23" s="24">
        <v>49956.55</v>
      </c>
    </row>
    <row r="24" spans="1:10" ht="12" x14ac:dyDescent="0.2">
      <c r="A24" s="41"/>
      <c r="B24" s="41"/>
      <c r="C24" s="45" t="s">
        <v>32</v>
      </c>
      <c r="D24" s="43"/>
      <c r="E24" s="43"/>
      <c r="F24" s="44"/>
      <c r="G24" s="43"/>
      <c r="H24" s="43"/>
    </row>
    <row r="25" spans="1:10" x14ac:dyDescent="0.2">
      <c r="A25" s="46" t="s">
        <v>33</v>
      </c>
      <c r="B25" s="46" t="s">
        <v>34</v>
      </c>
      <c r="C25" s="47" t="s">
        <v>35</v>
      </c>
      <c r="D25" s="24"/>
      <c r="E25" s="24"/>
      <c r="F25" s="30"/>
      <c r="G25" s="24">
        <v>13321.8</v>
      </c>
      <c r="H25" s="24">
        <v>13321.8</v>
      </c>
    </row>
    <row r="26" spans="1:10" x14ac:dyDescent="0.2">
      <c r="A26" s="14"/>
      <c r="B26" s="14"/>
      <c r="C26" s="47" t="s">
        <v>36</v>
      </c>
      <c r="D26" s="24"/>
      <c r="E26" s="24"/>
      <c r="F26" s="30"/>
      <c r="G26" s="24">
        <v>13321.8</v>
      </c>
      <c r="H26" s="24">
        <v>13321.8</v>
      </c>
    </row>
    <row r="27" spans="1:10" x14ac:dyDescent="0.2">
      <c r="A27" s="14"/>
      <c r="B27" s="14"/>
      <c r="C27" s="47" t="s">
        <v>37</v>
      </c>
      <c r="D27" s="24"/>
      <c r="E27" s="24">
        <f>E23+E26</f>
        <v>668.4</v>
      </c>
      <c r="F27" s="24">
        <f t="shared" ref="F27:H27" si="0">F23+F26</f>
        <v>48976.13</v>
      </c>
      <c r="G27" s="24">
        <f t="shared" si="0"/>
        <v>13633.82</v>
      </c>
      <c r="H27" s="24">
        <f t="shared" si="0"/>
        <v>63278.35</v>
      </c>
    </row>
    <row r="28" spans="1:10" x14ac:dyDescent="0.2">
      <c r="A28" s="14"/>
      <c r="B28" s="14"/>
      <c r="C28" s="47" t="s">
        <v>38</v>
      </c>
      <c r="D28" s="24"/>
      <c r="E28" s="24">
        <v>668.4</v>
      </c>
      <c r="F28" s="30">
        <v>48976.13</v>
      </c>
      <c r="G28" s="24">
        <v>13633.82</v>
      </c>
      <c r="H28" s="24">
        <f>E28+F28+G28</f>
        <v>63278.35</v>
      </c>
    </row>
    <row r="29" spans="1:10" ht="177" customHeight="1" x14ac:dyDescent="0.2">
      <c r="A29" s="41"/>
      <c r="B29" s="41"/>
      <c r="C29" s="45" t="s">
        <v>39</v>
      </c>
      <c r="D29" s="43"/>
      <c r="E29" s="43"/>
      <c r="F29" s="44"/>
      <c r="G29" s="43"/>
      <c r="H29" s="43"/>
    </row>
    <row r="30" spans="1:10" x14ac:dyDescent="0.2">
      <c r="A30" s="46" t="s">
        <v>40</v>
      </c>
      <c r="B30" s="46" t="s">
        <v>41</v>
      </c>
      <c r="C30" s="47" t="s">
        <v>42</v>
      </c>
      <c r="D30" s="24"/>
      <c r="E30" s="24"/>
      <c r="F30" s="30"/>
      <c r="G30" s="24">
        <v>3525.45</v>
      </c>
      <c r="H30" s="24">
        <v>3525.45</v>
      </c>
    </row>
    <row r="31" spans="1:10" x14ac:dyDescent="0.2">
      <c r="A31" s="14"/>
      <c r="B31" s="14"/>
      <c r="C31" s="47" t="s">
        <v>43</v>
      </c>
      <c r="D31" s="24"/>
      <c r="E31" s="24"/>
      <c r="F31" s="30"/>
      <c r="G31" s="24">
        <v>3525.45</v>
      </c>
      <c r="H31" s="24">
        <v>3525.45</v>
      </c>
    </row>
    <row r="32" spans="1:10" ht="12" x14ac:dyDescent="0.2">
      <c r="A32" s="14"/>
      <c r="B32" s="14"/>
      <c r="C32" s="48" t="s">
        <v>44</v>
      </c>
      <c r="D32" s="24"/>
      <c r="E32" s="49">
        <f>E28+E31</f>
        <v>668.4</v>
      </c>
      <c r="F32" s="49">
        <f t="shared" ref="F32:H32" si="1">F28+F31</f>
        <v>48976.13</v>
      </c>
      <c r="G32" s="49">
        <f t="shared" si="1"/>
        <v>17159.27</v>
      </c>
      <c r="H32" s="49">
        <f t="shared" si="1"/>
        <v>66803.8</v>
      </c>
      <c r="J32" s="53"/>
    </row>
    <row r="33" spans="1:10" ht="22.8" x14ac:dyDescent="0.2">
      <c r="A33" s="14"/>
      <c r="B33" s="14"/>
      <c r="C33" s="47" t="s">
        <v>45</v>
      </c>
      <c r="D33" s="24"/>
      <c r="E33" s="24"/>
      <c r="F33" s="30"/>
      <c r="G33" s="24"/>
      <c r="H33" s="24"/>
    </row>
    <row r="34" spans="1:10" x14ac:dyDescent="0.2">
      <c r="A34" s="46" t="s">
        <v>46</v>
      </c>
      <c r="B34" s="14"/>
      <c r="C34" s="47" t="s">
        <v>60</v>
      </c>
      <c r="D34" s="24"/>
      <c r="E34" s="24">
        <f>E28*0.015</f>
        <v>10.029999999999999</v>
      </c>
      <c r="F34" s="24">
        <f t="shared" ref="F34:H34" si="2">F28*0.015</f>
        <v>734.64</v>
      </c>
      <c r="G34" s="24">
        <f t="shared" si="2"/>
        <v>204.51</v>
      </c>
      <c r="H34" s="24">
        <f t="shared" si="2"/>
        <v>949.18</v>
      </c>
      <c r="J34" s="53"/>
    </row>
    <row r="35" spans="1:10" ht="12" x14ac:dyDescent="0.2">
      <c r="A35" s="14"/>
      <c r="B35" s="14"/>
      <c r="C35" s="48" t="s">
        <v>47</v>
      </c>
      <c r="D35" s="49"/>
      <c r="E35" s="49">
        <f>E32+E34</f>
        <v>678.43</v>
      </c>
      <c r="F35" s="49">
        <f t="shared" ref="F35:G35" si="3">F32+F34</f>
        <v>49710.77</v>
      </c>
      <c r="G35" s="49">
        <f t="shared" si="3"/>
        <v>17363.78</v>
      </c>
      <c r="H35" s="49">
        <f>H32+H34</f>
        <v>67752.98</v>
      </c>
      <c r="J35" s="53"/>
    </row>
    <row r="36" spans="1:10" x14ac:dyDescent="0.2">
      <c r="A36" s="14"/>
      <c r="B36" s="14"/>
      <c r="C36" s="47" t="s">
        <v>48</v>
      </c>
      <c r="D36" s="24"/>
      <c r="E36" s="24"/>
      <c r="F36" s="30"/>
      <c r="G36" s="24"/>
      <c r="H36" s="24"/>
    </row>
    <row r="37" spans="1:10" x14ac:dyDescent="0.2">
      <c r="A37" s="46" t="s">
        <v>49</v>
      </c>
      <c r="B37" s="14"/>
      <c r="C37" s="47" t="s">
        <v>50</v>
      </c>
      <c r="D37" s="24"/>
      <c r="E37" s="24">
        <f>E35*0.2</f>
        <v>135.69</v>
      </c>
      <c r="F37" s="24">
        <f t="shared" ref="F37:H37" si="4">F35*0.2</f>
        <v>9942.15</v>
      </c>
      <c r="G37" s="24">
        <f t="shared" si="4"/>
        <v>3472.76</v>
      </c>
      <c r="H37" s="24">
        <f t="shared" si="4"/>
        <v>13550.6</v>
      </c>
    </row>
    <row r="38" spans="1:10" x14ac:dyDescent="0.2">
      <c r="A38" s="14"/>
      <c r="B38" s="14"/>
      <c r="C38" s="47" t="s">
        <v>47</v>
      </c>
      <c r="D38" s="24"/>
      <c r="E38" s="24">
        <f>E35+E37</f>
        <v>814.12</v>
      </c>
      <c r="F38" s="24">
        <f t="shared" ref="F38:H38" si="5">F35+F37</f>
        <v>59652.92</v>
      </c>
      <c r="G38" s="24">
        <f t="shared" si="5"/>
        <v>20836.54</v>
      </c>
      <c r="H38" s="24">
        <f t="shared" si="5"/>
        <v>81303.58</v>
      </c>
    </row>
    <row r="39" spans="1:10" ht="12" x14ac:dyDescent="0.2">
      <c r="A39" s="14"/>
      <c r="B39" s="14"/>
      <c r="C39" s="48" t="s">
        <v>51</v>
      </c>
      <c r="D39" s="24"/>
      <c r="E39" s="49">
        <f>E38</f>
        <v>814.12</v>
      </c>
      <c r="F39" s="49">
        <f t="shared" ref="F39:H39" si="6">F38</f>
        <v>59652.92</v>
      </c>
      <c r="G39" s="49">
        <f t="shared" si="6"/>
        <v>20836.54</v>
      </c>
      <c r="H39" s="49">
        <f t="shared" si="6"/>
        <v>81303.58</v>
      </c>
    </row>
    <row r="40" spans="1:10" x14ac:dyDescent="0.2">
      <c r="A40" s="14"/>
      <c r="B40" s="14"/>
      <c r="C40" s="47" t="s">
        <v>52</v>
      </c>
      <c r="D40" s="24"/>
      <c r="E40" s="24"/>
      <c r="F40" s="30"/>
      <c r="G40" s="24"/>
      <c r="H40" s="24"/>
    </row>
    <row r="41" spans="1:10" x14ac:dyDescent="0.2">
      <c r="A41" s="41"/>
      <c r="B41" s="41"/>
      <c r="C41" s="42"/>
      <c r="D41" s="43"/>
      <c r="E41" s="43"/>
      <c r="F41" s="44"/>
      <c r="G41" s="43"/>
      <c r="H41" s="43"/>
    </row>
    <row r="42" spans="1:10" x14ac:dyDescent="0.2">
      <c r="A42" s="14"/>
      <c r="B42" s="14"/>
      <c r="C42" s="15"/>
      <c r="D42" s="24"/>
      <c r="E42" s="24"/>
      <c r="F42" s="30"/>
      <c r="G42" s="24"/>
      <c r="H42" s="24"/>
    </row>
    <row r="43" spans="1:10" x14ac:dyDescent="0.2">
      <c r="A43" s="14"/>
      <c r="B43" s="60" t="s">
        <v>53</v>
      </c>
      <c r="C43" s="61"/>
      <c r="D43" s="54"/>
      <c r="E43" s="55"/>
      <c r="F43" s="55"/>
      <c r="G43" s="55"/>
      <c r="H43" s="55"/>
    </row>
    <row r="44" spans="1:10" x14ac:dyDescent="0.2">
      <c r="A44" s="14"/>
      <c r="B44" s="14"/>
      <c r="C44" s="15"/>
      <c r="D44" s="56" t="s">
        <v>54</v>
      </c>
      <c r="E44" s="57"/>
      <c r="F44" s="57"/>
      <c r="G44" s="57"/>
      <c r="H44" s="57"/>
    </row>
    <row r="45" spans="1:10" x14ac:dyDescent="0.2">
      <c r="A45" s="14"/>
      <c r="B45" s="14"/>
      <c r="C45" s="15"/>
      <c r="D45" s="24"/>
      <c r="E45" s="24"/>
      <c r="F45" s="30"/>
      <c r="G45" s="24"/>
      <c r="H45" s="24"/>
    </row>
    <row r="46" spans="1:10" x14ac:dyDescent="0.2">
      <c r="A46" s="14"/>
      <c r="B46" s="60" t="s">
        <v>55</v>
      </c>
      <c r="C46" s="61"/>
      <c r="D46" s="54"/>
      <c r="E46" s="55"/>
      <c r="F46" s="55"/>
      <c r="G46" s="55"/>
      <c r="H46" s="55"/>
    </row>
    <row r="47" spans="1:10" x14ac:dyDescent="0.2">
      <c r="A47" s="14"/>
      <c r="B47" s="14"/>
      <c r="C47" s="15"/>
      <c r="D47" s="56" t="s">
        <v>54</v>
      </c>
      <c r="E47" s="57"/>
      <c r="F47" s="57"/>
      <c r="G47" s="57"/>
      <c r="H47" s="57"/>
    </row>
    <row r="48" spans="1:10" x14ac:dyDescent="0.2">
      <c r="A48" s="14"/>
      <c r="B48" s="14"/>
      <c r="C48" s="15"/>
      <c r="D48" s="24"/>
      <c r="E48" s="24"/>
      <c r="F48" s="30"/>
      <c r="G48" s="24"/>
      <c r="H48" s="24"/>
    </row>
    <row r="49" spans="1:8" x14ac:dyDescent="0.2">
      <c r="A49" s="14"/>
      <c r="B49" s="14" t="s">
        <v>56</v>
      </c>
      <c r="C49" s="50"/>
      <c r="D49" s="51" t="s">
        <v>57</v>
      </c>
      <c r="E49" s="54"/>
      <c r="F49" s="55"/>
      <c r="G49" s="55"/>
      <c r="H49" s="55"/>
    </row>
    <row r="50" spans="1:8" x14ac:dyDescent="0.2">
      <c r="A50" s="14"/>
      <c r="B50" s="14"/>
      <c r="C50" s="52" t="s">
        <v>58</v>
      </c>
      <c r="D50" s="24"/>
      <c r="E50" s="56" t="s">
        <v>54</v>
      </c>
      <c r="F50" s="57"/>
      <c r="G50" s="57"/>
      <c r="H50" s="57"/>
    </row>
    <row r="51" spans="1:8" x14ac:dyDescent="0.2">
      <c r="A51" s="14"/>
      <c r="B51" s="14"/>
      <c r="C51" s="15"/>
      <c r="D51" s="24"/>
      <c r="E51" s="24"/>
      <c r="F51" s="30"/>
      <c r="G51" s="24"/>
      <c r="H51" s="24"/>
    </row>
    <row r="52" spans="1:8" x14ac:dyDescent="0.2">
      <c r="A52" s="14"/>
      <c r="B52" s="14" t="s">
        <v>0</v>
      </c>
      <c r="C52" s="58"/>
      <c r="D52" s="55"/>
      <c r="E52" s="55"/>
      <c r="F52" s="55"/>
      <c r="G52" s="55"/>
      <c r="H52" s="55"/>
    </row>
    <row r="53" spans="1:8" x14ac:dyDescent="0.2">
      <c r="A53" s="14"/>
      <c r="B53" s="14"/>
      <c r="C53" s="59" t="s">
        <v>59</v>
      </c>
      <c r="D53" s="57"/>
      <c r="E53" s="57"/>
      <c r="F53" s="57"/>
      <c r="G53" s="57"/>
      <c r="H53" s="57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49:H49"/>
    <mergeCell ref="E50:H50"/>
    <mergeCell ref="C52:H52"/>
    <mergeCell ref="C53:H53"/>
    <mergeCell ref="B43:C43"/>
    <mergeCell ref="D43:H43"/>
    <mergeCell ref="D44:H44"/>
    <mergeCell ref="B46:C46"/>
    <mergeCell ref="D46:H46"/>
    <mergeCell ref="D47:H47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2025-09-26T15:17:53Z</dcterms:modified>
</cp:coreProperties>
</file>